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3B0641E2-FFB4-47E0-87A9-1D5C8F53226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-01 a I-01-P2_RIZIKAaZAVIS_v2" sheetId="4" r:id="rId1"/>
    <sheet name="cfg" sheetId="5" state="hidden" r:id="rId2"/>
  </sheets>
  <definedNames>
    <definedName name="_xlnm.Print_Area" localSheetId="0">'P-01 a I-01-P2_RIZIKAaZAVIS_v2'!$A$1:$M$33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8" i="4" l="1" a="1"/>
  <c r="D8" i="4" s="1"/>
  <c r="D9" i="4" a="1"/>
  <c r="D9" i="4" s="1"/>
  <c r="D17" i="4" l="1" a="1"/>
  <c r="D17" i="4" s="1"/>
  <c r="D7" i="4" a="1"/>
  <c r="D7" i="4" s="1"/>
  <c r="D10" i="4" a="1"/>
  <c r="D10" i="4" s="1"/>
  <c r="D11" i="4" a="1"/>
  <c r="D11" i="4" s="1"/>
  <c r="D12" i="4" a="1"/>
  <c r="D12" i="4" s="1"/>
  <c r="D13" i="4" a="1"/>
  <c r="D13" i="4" s="1"/>
  <c r="D14" i="4" a="1"/>
  <c r="D14" i="4" s="1"/>
  <c r="D15" i="4" a="1"/>
  <c r="D15" i="4" s="1"/>
  <c r="D16" i="4" a="1"/>
  <c r="D16" i="4" s="1"/>
  <c r="D18" i="4" a="1"/>
  <c r="D18" i="4" s="1"/>
  <c r="D6" i="4" a="1"/>
  <c r="D6" i="4" s="1"/>
  <c r="C23" i="4"/>
  <c r="F26" i="4"/>
  <c r="E26" i="4"/>
  <c r="D26" i="4"/>
  <c r="F25" i="4"/>
  <c r="E25" i="4"/>
  <c r="D25" i="4"/>
  <c r="F24" i="4"/>
  <c r="E24" i="4"/>
  <c r="D24" i="4"/>
  <c r="C32" i="4" l="1"/>
  <c r="C31" i="4"/>
  <c r="C30" i="4"/>
  <c r="C20" i="4" s="1"/>
  <c r="D22" i="4"/>
  <c r="F10" i="5" l="1"/>
  <c r="F9" i="5"/>
  <c r="F8" i="5"/>
  <c r="F7" i="5"/>
  <c r="F6" i="5"/>
  <c r="F5" i="5"/>
  <c r="F4" i="5"/>
  <c r="F3" i="5"/>
  <c r="F2" i="5"/>
  <c r="E10" i="5"/>
  <c r="E9" i="5"/>
  <c r="E8" i="5"/>
  <c r="E7" i="5"/>
  <c r="E6" i="5"/>
  <c r="E5" i="5"/>
  <c r="E4" i="5"/>
  <c r="E3" i="5"/>
  <c r="E2" i="5"/>
  <c r="D20" i="4" l="1"/>
</calcChain>
</file>

<file path=xl/sharedStrings.xml><?xml version="1.0" encoding="utf-8"?>
<sst xmlns="http://schemas.openxmlformats.org/spreadsheetml/2006/main" count="168" uniqueCount="111">
  <si>
    <t>Prehľad všetkých rizík projektu vrátane sledovania stavu opatrení</t>
  </si>
  <si>
    <t>ID</t>
  </si>
  <si>
    <t>POPIS  / NÁSLEDOK</t>
  </si>
  <si>
    <t>TERMÍN</t>
  </si>
  <si>
    <t>Poznámka</t>
  </si>
  <si>
    <t>A. Vysoká (&gt; 70%)</t>
  </si>
  <si>
    <t>A1</t>
  </si>
  <si>
    <t>A2</t>
  </si>
  <si>
    <t>A3</t>
  </si>
  <si>
    <t>B. Stredná (40% - 70%)</t>
  </si>
  <si>
    <t>B1</t>
  </si>
  <si>
    <t>B2</t>
  </si>
  <si>
    <t>B3</t>
  </si>
  <si>
    <t>C. Nízka (&lt; 40%)</t>
  </si>
  <si>
    <t>C1</t>
  </si>
  <si>
    <t>C2</t>
  </si>
  <si>
    <t>C3</t>
  </si>
  <si>
    <t xml:space="preserve">Vysvetlenie: </t>
  </si>
  <si>
    <r>
      <rPr>
        <b/>
        <sz val="10"/>
        <color indexed="8"/>
        <rFont val="Tahoma"/>
        <family val="2"/>
      </rPr>
      <t xml:space="preserve">ZODPOVEDNÝ
</t>
    </r>
    <r>
      <rPr>
        <sz val="10"/>
        <color indexed="23"/>
        <rFont val="Tahoma"/>
        <family val="2"/>
        <charset val="238"/>
      </rPr>
      <t>(kto)</t>
    </r>
  </si>
  <si>
    <r>
      <t xml:space="preserve">MITIGAČNÉ OPATRENIA
</t>
    </r>
    <r>
      <rPr>
        <sz val="10"/>
        <color indexed="23"/>
        <rFont val="Tahoma"/>
        <family val="2"/>
        <charset val="238"/>
      </rPr>
      <t>(ako - navrh riešenia)</t>
    </r>
  </si>
  <si>
    <r>
      <t xml:space="preserve">NÁZOV
RIZIKA a ZÁVISLOSTI
</t>
    </r>
    <r>
      <rPr>
        <sz val="10"/>
        <color indexed="23"/>
        <rFont val="Tahoma"/>
        <family val="2"/>
        <charset val="238"/>
      </rPr>
      <t>(čo)</t>
    </r>
  </si>
  <si>
    <t>merateľné ukazovatele budú naplnené na menej ako 85%</t>
  </si>
  <si>
    <t>Pozn.:</t>
  </si>
  <si>
    <t>&gt; 70% v čase realizácie projektu</t>
  </si>
  <si>
    <t>40% - 70% v čase realizácie projektu</t>
  </si>
  <si>
    <t>&lt; 40% v čase realizácie projektu</t>
  </si>
  <si>
    <t>https://www.mirri.gov.sk/projekty/projekty-esif/operacny-program-integrovana-infrastruktura/prioritna-os-7-informacna-spolocnost/metodicke-dokumenty/hodnotiace-kriteria-op-ii/index.html</t>
  </si>
  <si>
    <t>Hodnotiace kritériá pre projekty financované z PO7 OPII sú zverejnené na:</t>
  </si>
  <si>
    <r>
      <rPr>
        <b/>
        <sz val="10"/>
        <color indexed="23"/>
        <rFont val="Tahoma"/>
        <family val="2"/>
      </rPr>
      <t xml:space="preserve">stredne závažné riziko </t>
    </r>
    <r>
      <rPr>
        <sz val="10"/>
        <color indexed="23"/>
        <rFont val="Tahoma"/>
        <family val="2"/>
        <charset val="238"/>
      </rPr>
      <t>(žltá farba)</t>
    </r>
  </si>
  <si>
    <r>
      <rPr>
        <b/>
        <sz val="10"/>
        <color indexed="23"/>
        <rFont val="Tahoma"/>
        <family val="2"/>
      </rPr>
      <t xml:space="preserve">menej závažné riziko </t>
    </r>
    <r>
      <rPr>
        <sz val="10"/>
        <color indexed="23"/>
        <rFont val="Tahoma"/>
        <family val="2"/>
        <charset val="238"/>
      </rPr>
      <t>(zelená farba)</t>
    </r>
  </si>
  <si>
    <t>Vyhodnotenie pre projekty financované z PO7 OPII</t>
  </si>
  <si>
    <t>Dopad rizika / závislosti</t>
  </si>
  <si>
    <r>
      <rPr>
        <b/>
        <sz val="10"/>
        <color indexed="23"/>
        <rFont val="Tahoma"/>
        <family val="2"/>
      </rPr>
      <t>vysoko závažné riziko</t>
    </r>
    <r>
      <rPr>
        <sz val="10"/>
        <color indexed="23"/>
        <rFont val="Tahoma"/>
        <family val="2"/>
        <charset val="238"/>
      </rPr>
      <t xml:space="preserve"> (červená farba)</t>
    </r>
  </si>
  <si>
    <t>nebude projekt zrealizovaný</t>
  </si>
  <si>
    <t>merateľné ukazovatele budú naplnené na 85% a viac</t>
  </si>
  <si>
    <t>Hodnotiteľ v procese hodnotenia žiadosti o NFP je v hodnotiacom hárku oprávnený identifikovať nové riziká, upravovať a meniť zadefinované riziká a zároveň povinný v hodnotiacom hárku zdôvodniť každú zmenu.</t>
  </si>
  <si>
    <t>1. Fatálny</t>
  </si>
  <si>
    <t>2. Významný</t>
  </si>
  <si>
    <t>3. Nevýznamný</t>
  </si>
  <si>
    <t>Kategória rizika</t>
  </si>
  <si>
    <r>
      <t>Dopad rizika / závislosti</t>
    </r>
    <r>
      <rPr>
        <sz val="8"/>
        <color indexed="10"/>
        <rFont val="Tahoma"/>
        <family val="2"/>
        <charset val="238"/>
      </rPr>
      <t/>
    </r>
  </si>
  <si>
    <r>
      <t xml:space="preserve">Kategória 
rizika a závislosti
</t>
    </r>
    <r>
      <rPr>
        <b/>
        <sz val="10"/>
        <color rgb="FFFF0000"/>
        <rFont val="Tahoma"/>
        <family val="2"/>
        <charset val="238"/>
      </rPr>
      <t>A1, A2, B1</t>
    </r>
    <r>
      <rPr>
        <sz val="10"/>
        <color rgb="FFFF0000"/>
        <rFont val="Tahoma"/>
        <family val="2"/>
        <charset val="238"/>
      </rPr>
      <t xml:space="preserve"> - vysoká závažnosť
</t>
    </r>
    <r>
      <rPr>
        <b/>
        <sz val="10"/>
        <color rgb="FFFF0000"/>
        <rFont val="Tahoma"/>
        <family val="2"/>
        <charset val="238"/>
      </rPr>
      <t>A3, B2, C1</t>
    </r>
    <r>
      <rPr>
        <sz val="10"/>
        <color rgb="FFFF0000"/>
        <rFont val="Tahoma"/>
        <family val="2"/>
        <charset val="238"/>
      </rPr>
      <t xml:space="preserve"> - stredná závažnosť
</t>
    </r>
    <r>
      <rPr>
        <b/>
        <sz val="10"/>
        <color rgb="FFFF0000"/>
        <rFont val="Tahoma"/>
        <family val="2"/>
        <charset val="238"/>
      </rPr>
      <t>B3, C2, C3</t>
    </r>
    <r>
      <rPr>
        <sz val="10"/>
        <color rgb="FFFF0000"/>
        <rFont val="Tahoma"/>
        <family val="2"/>
        <charset val="238"/>
      </rPr>
      <t xml:space="preserve"> - nízka závažnosť</t>
    </r>
  </si>
  <si>
    <t>V</t>
  </si>
  <si>
    <t>S</t>
  </si>
  <si>
    <t>N</t>
  </si>
  <si>
    <t>F</t>
  </si>
  <si>
    <r>
      <rPr>
        <b/>
        <sz val="10"/>
        <color indexed="8"/>
        <rFont val="Tahoma"/>
        <family val="2"/>
      </rPr>
      <t>Dopad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F</t>
    </r>
    <r>
      <rPr>
        <sz val="10"/>
        <color rgb="FFFF0000"/>
        <rFont val="Tahoma"/>
        <family val="2"/>
        <charset val="238"/>
      </rPr>
      <t xml:space="preserve"> - Fatálny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Významný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Nevýznamný</t>
    </r>
    <r>
      <rPr>
        <b/>
        <sz val="8"/>
        <color indexed="10"/>
        <rFont val="Tahoma"/>
        <family val="2"/>
        <charset val="238"/>
      </rPr>
      <t/>
    </r>
  </si>
  <si>
    <t>V - Vysoká</t>
  </si>
  <si>
    <t>F - Fatálny</t>
  </si>
  <si>
    <t>S - Stredná</t>
  </si>
  <si>
    <t>V - Významný</t>
  </si>
  <si>
    <t>N - Nízka</t>
  </si>
  <si>
    <t>N - Nevýznamný</t>
  </si>
  <si>
    <t>Pravdepodobnosť 
vzniku rizika / závislosti</t>
  </si>
  <si>
    <r>
      <rPr>
        <b/>
        <sz val="10"/>
        <color indexed="8"/>
        <rFont val="Tahoma"/>
        <family val="2"/>
      </rPr>
      <t>Pravdepodobnosť 
vzniku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vysoká
</t>
    </r>
    <r>
      <rPr>
        <b/>
        <sz val="10"/>
        <color rgb="FFFF0000"/>
        <rFont val="Tahoma"/>
        <family val="2"/>
        <charset val="238"/>
      </rPr>
      <t>S</t>
    </r>
    <r>
      <rPr>
        <sz val="10"/>
        <color rgb="FFFF0000"/>
        <rFont val="Tahoma"/>
        <family val="2"/>
        <charset val="238"/>
      </rPr>
      <t xml:space="preserve"> - stredná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nízka!</t>
    </r>
  </si>
  <si>
    <r>
      <rPr>
        <b/>
        <sz val="10"/>
        <color indexed="8"/>
        <rFont val="Tahoma"/>
        <family val="2"/>
      </rPr>
      <t>Odhad nákladov / 
Rozsah škôd 
pri vzniku rizika / závislosti</t>
    </r>
    <r>
      <rPr>
        <sz val="10"/>
        <color theme="1"/>
        <rFont val="Tahoma"/>
        <family val="2"/>
      </rPr>
      <t xml:space="preserve">
</t>
    </r>
    <r>
      <rPr>
        <sz val="10"/>
        <color indexed="23"/>
        <rFont val="Tahoma"/>
        <family val="2"/>
        <charset val="238"/>
      </rPr>
      <t>(koľko - hodnota v EUR)</t>
    </r>
  </si>
  <si>
    <r>
      <t>Pravdepodobnosť vzniku rizika / závislosti</t>
    </r>
    <r>
      <rPr>
        <sz val="10"/>
        <color rgb="FFFF0000"/>
        <rFont val="Tahoma"/>
        <family val="2"/>
        <charset val="238"/>
      </rPr>
      <t/>
    </r>
  </si>
  <si>
    <r>
      <t>Pravdepodobnosť vzniku rizika / závislosti</t>
    </r>
    <r>
      <rPr>
        <sz val="10"/>
        <color rgb="FFFF0000"/>
        <rFont val="Tahoma"/>
        <family val="2"/>
      </rPr>
      <t/>
    </r>
  </si>
  <si>
    <r>
      <t>ZOZNAM RIZÍK a ZÁVISLOSTÍ</t>
    </r>
    <r>
      <rPr>
        <b/>
        <sz val="12"/>
        <color indexed="23"/>
        <rFont val="Tahoma"/>
        <family val="2"/>
      </rPr>
      <t xml:space="preserve">  </t>
    </r>
    <r>
      <rPr>
        <b/>
        <sz val="8"/>
        <color indexed="23"/>
        <rFont val="Tahoma"/>
        <family val="2"/>
        <charset val="238"/>
      </rPr>
      <t>(Verzia dokumentu v0.9/06_2021)</t>
    </r>
  </si>
  <si>
    <t>Možnosť neschválenia ŽoNFP zo strany MIRRI</t>
  </si>
  <si>
    <t>Oneskorenie schválenia ŽoNFP</t>
  </si>
  <si>
    <t>Riziko oneskorenia procesu verejného obstarávania</t>
  </si>
  <si>
    <t>Dodávateľ nedodá požadované produkty, alebo budú nižšej kvality</t>
  </si>
  <si>
    <t>Riziko nesplnenia KPI</t>
  </si>
  <si>
    <t>Možnosť neschválenia ŽoNFP zo strany MIRRI  môže ohroziť  implementáciu projektu</t>
  </si>
  <si>
    <t>Kvalitne vypracovaná a predložená ŽoNFP a aktívna komunikácia zástupcov žiadateľa a MIRRI</t>
  </si>
  <si>
    <t>Prijímateľ</t>
  </si>
  <si>
    <t>Posun harmonogramu pre implementáciu, prípadne nerealizácia projektu vôbec.</t>
  </si>
  <si>
    <t>Dodanie potrebnej dokumentácie v potrebnom rozsahu a kvalite, komunikácia s hodnotiteľom bez zbytočných časových zdržaní</t>
  </si>
  <si>
    <t>MIRRI, prijímateľ</t>
  </si>
  <si>
    <t>Nedostatočné, príp. oneskorené pripomienkovanie čiastočných výstupov z projektu, testovanie na strane žiadateľa, koordinácia nasadenia do prevádzky, školenia a pod.  </t>
  </si>
  <si>
    <t>Zabezpečiť dostatočné personálne obsadenie</t>
  </si>
  <si>
    <t>Realizovať VO paralelne s procesom schvaľovania projektu, využiť šablónu od MIRRI.</t>
  </si>
  <si>
    <t>Dodávateľ nedodá výstupy v požadovanej kvalite</t>
  </si>
  <si>
    <t>Realizovať QA v spolupráci s MIRRI.</t>
  </si>
  <si>
    <t>Definovať IS ako jeden z míľnikov projektu spolu s relevantnou rozpočtovou položkou.</t>
  </si>
  <si>
    <t xml:space="preserve">Zabezpečiť odborné personálne obsadenie na strane žiadateľa a v rámci projektu je potrebné realizovať aj transfer know-how, aby bola organizácia schopná udržiavať výsledky projektu vlastnými silami. </t>
  </si>
  <si>
    <t>V rámci projektu je potrebné realizovať aj transfer know-how, aby bola organizácia schopná udržiavať výsledky projektu vlastnými silami. Projekt musí mať podporu vedenia, ktoré schváli aktualizované vytvorené smernice.</t>
  </si>
  <si>
    <t>rozsah škôd pri nastaní rizika nemá finančné vyčíslenie</t>
  </si>
  <si>
    <t>-</t>
  </si>
  <si>
    <t>MIRRI pre projekty bude poskytovať vecné QA</t>
  </si>
  <si>
    <t>Je potrebná podpora vrchovlového manažmentu</t>
  </si>
  <si>
    <t>priebežne</t>
  </si>
  <si>
    <t>čas verejného obstarávania</t>
  </si>
  <si>
    <t>nastavovanie podmienok VO</t>
  </si>
  <si>
    <t>počas projektu</t>
  </si>
  <si>
    <t>Je potrebné splniť všetky KPI.</t>
  </si>
  <si>
    <t>Ak s projektom nebudú dodané podporné systémy, nebudú splnené KPI</t>
  </si>
  <si>
    <t xml:space="preserve">Riziko implementácie - úlné alebo čiastočné neimplementovanie v zmysle aktivít </t>
  </si>
  <si>
    <t>Nedostatočná komunikácia žiadateľa s dodávateľom pri implementácii systémov, ktoré majú vplyv na výsledné KPI</t>
  </si>
  <si>
    <t>Vysoké prevádzkové náklady presahujúce odhad v rámci TCO</t>
  </si>
  <si>
    <t>Odhad škody za 5 rokov</t>
  </si>
  <si>
    <t xml:space="preserve">Môže dojsť k zníženej účinnosti systému ak bude potrebné vysoké náklady úplne vypustiť </t>
  </si>
  <si>
    <t xml:space="preserve">V rámci popisu do VO budú jasne definované požiadavky, ktoré budú mitigovať možné negtívne dopady v prípade výpadku presahujúceho financovania </t>
  </si>
  <si>
    <t>Projekt nebude dodržiavať schválený harmonogram</t>
  </si>
  <si>
    <t>V prípade nedodržania harmonogramu hrozí posunutie celého ukončenia projektu a zároveň sa ohrozí previazanosť a následnosť jednotlivých aktivít</t>
  </si>
  <si>
    <t>PM na strane Prijímateľa bude neustále v prvidelných intervaloch v zmysle best practice v rámci PM riadenia vyhodnocovať stav projektu a ten reportovať riadiacemu výboru</t>
  </si>
  <si>
    <t xml:space="preserve">Nedostatočné personálne obsadenie projektového tímu na strane Žiadateľa </t>
  </si>
  <si>
    <t>V rámci plánovaných vykonaných krokov v príprave a realizácie procesu verejného obstarávania môže dôjsť k posunu vyhodnotenia víťazných uchádzačov (realizácia 1 VO rozdeleného na N časti) s dôsledkom oneskorenia podpisu Zmluvy.</t>
  </si>
  <si>
    <t>v</t>
  </si>
  <si>
    <t xml:space="preserve">Výsledné systémy nebudú zo strany našej inštitúcie reálne používané </t>
  </si>
  <si>
    <t>V prípade ak systémy nebudú reálne používané, hrozí, že bezpečnosť bude riadená iba "pro forma"</t>
  </si>
  <si>
    <t>Nedodržaním súladu s platnými štandardami v zmysle zákona o KB môže dôjsť k zníženiu efektivity ochrany pred útokmi z externého prostredia a nebude plnohodnotne zaistená prevádzka systému.</t>
  </si>
  <si>
    <t>Pravidelne vyhodnocovať súlad so štandardami v zmysle zákona o KB. Sledovanie novelizácie relevantných zákonov.</t>
  </si>
  <si>
    <t>Nedodržaním súladu s budúcou implementáciou NIS2 smernice so slovenskými platnými štandardami môže dôjsť k zníženiu efektivity ochrany pred útokmi z externého prostredia a nebude plnohodnotne zaistená prevádzka systému.</t>
  </si>
  <si>
    <t>Pravidelne kominikovať a spolupracovať s NBÚ v procese transpozície smernice NIS 2 do zákona o KB a príslušných vyhlášok.</t>
  </si>
  <si>
    <t>Organizačné riziko - jednotlivé komponenty projektu nebudú plne integrovateľlné, čím sa zníži ich pridaná hodnota</t>
  </si>
  <si>
    <t>Riziko nedodržania súladu s platnými štandardami v zmysle zákona o informačných technológiach vo verejnej správe a v zmysle príslušných vyhlášok MIRRI</t>
  </si>
  <si>
    <t>Riziko nedodržania súladu so Smernicou Európskeho parlamentu a Radu (EÚ) o odolnosti kritických subjektov a jej implementácia so Slovenskou legislatívou a vyplývajúcemi legislatívnymi závislostami a povinnosťami pre projekt a prevádzku systému</t>
  </si>
  <si>
    <t>Vzhľadom na vytvorenie technológií založených na viacerých bezpečnostných nástrojoch je dôležité, aby jednotlivé prvky boli schopné vzájomne integrované. V prípade nekompatibility bude pridaná hodnota nástrojov nízka a kvalita požadovaných služieb nebude dosahovať požadovanú úroveň.</t>
  </si>
  <si>
    <t>Dôkladné zadefinovanie požiadaviek na produkty, vykonanie PHZ a kontrola plnenia požiadaviek pri dodávaní produktov vo fáze Analýza a dizajn.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</si>
</sst>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  <numFmt numFmtId="165" formatCode="_-* #,##0.00\ [$€-1]_-;\-* #,##0.00\ [$€-1]_-;_-* &quot;-&quot;??\ [$€-1]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b/>
      <sz val="8"/>
      <color indexed="10"/>
      <name val="Tahoma"/>
      <family val="2"/>
      <charset val="238"/>
    </font>
    <font>
      <sz val="10"/>
      <color indexed="23"/>
      <name val="Tahoma"/>
      <family val="2"/>
      <charset val="238"/>
    </font>
    <font>
      <b/>
      <sz val="10"/>
      <color indexed="23"/>
      <name val="Tahoma"/>
      <family val="2"/>
    </font>
    <font>
      <b/>
      <sz val="10"/>
      <name val="Tahoma"/>
      <family val="2"/>
    </font>
    <font>
      <b/>
      <sz val="12"/>
      <color indexed="23"/>
      <name val="Tahoma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  <charset val="238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0"/>
      <color rgb="FF0070C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9" tint="-0.24994659260841701"/>
      <name val="Tahoma"/>
      <family val="2"/>
    </font>
    <font>
      <b/>
      <sz val="10"/>
      <color rgb="FF9C0006"/>
      <name val="Tahoma"/>
      <family val="2"/>
    </font>
    <font>
      <b/>
      <sz val="10"/>
      <color rgb="FF9C5700"/>
      <name val="Tahoma"/>
      <family val="2"/>
    </font>
    <font>
      <sz val="10"/>
      <color indexed="23"/>
      <name val="Tahoma"/>
      <family val="2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z val="8"/>
      <color indexed="10"/>
      <name val="Tahoma"/>
      <family val="2"/>
      <charset val="238"/>
    </font>
    <font>
      <sz val="10"/>
      <color rgb="FFFF0000"/>
      <name val="Tahoma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indexed="23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</borders>
  <cellStyleXfs count="5">
    <xf numFmtId="0" fontId="0" fillId="0" borderId="0"/>
    <xf numFmtId="4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textRotation="90" wrapText="1"/>
    </xf>
    <xf numFmtId="0" fontId="3" fillId="0" borderId="0" xfId="0" applyFont="1"/>
    <xf numFmtId="0" fontId="13" fillId="0" borderId="0" xfId="0" applyFont="1" applyAlignment="1">
      <alignment horizontal="justify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textRotation="90" wrapText="1"/>
    </xf>
    <xf numFmtId="0" fontId="16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vertical="center" wrapText="1"/>
    </xf>
    <xf numFmtId="0" fontId="20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6" fillId="4" borderId="1" xfId="0" applyFont="1" applyFill="1" applyBorder="1" applyAlignment="1">
      <alignment horizontal="left" vertical="center" wrapText="1"/>
    </xf>
    <xf numFmtId="10" fontId="26" fillId="4" borderId="1" xfId="4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165" fontId="19" fillId="0" borderId="1" xfId="2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4" fillId="0" borderId="0" xfId="3" applyBorder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0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21" fillId="0" borderId="4" xfId="0" applyFont="1" applyBorder="1"/>
    <xf numFmtId="0" fontId="22" fillId="0" borderId="5" xfId="0" applyFont="1" applyBorder="1"/>
    <xf numFmtId="0" fontId="22" fillId="0" borderId="6" xfId="0" applyFont="1" applyBorder="1"/>
    <xf numFmtId="0" fontId="21" fillId="0" borderId="4" xfId="0" applyFont="1" applyBorder="1" applyAlignment="1">
      <alignment wrapText="1"/>
    </xf>
    <xf numFmtId="0" fontId="22" fillId="0" borderId="5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28" fillId="0" borderId="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</cellXfs>
  <cellStyles count="5">
    <cellStyle name="Currency" xfId="2" builtinId="4"/>
    <cellStyle name="Currency 2" xfId="1" xr:uid="{00000000-0005-0000-0000-000000000000}"/>
    <cellStyle name="Hyperlink" xfId="3" builtinId="8"/>
    <cellStyle name="Normal" xfId="0" builtinId="0"/>
    <cellStyle name="Percent" xfId="4" builtinId="5"/>
  </cellStyles>
  <dxfs count="18"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theme="9" tint="-0.2499465926084170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theme="7" tint="0.59996337778862885"/>
        </patternFill>
      </fill>
    </dxf>
    <dxf>
      <font>
        <color theme="9" tint="-0.24994659260841701"/>
      </font>
      <fill>
        <patternFill>
          <bgColor rgb="FFC6EF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9C0006"/>
      <color rgb="FF9C5700"/>
      <color rgb="FFC6EFCE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444500</xdr:colOff>
      <xdr:row>0</xdr:row>
      <xdr:rowOff>25400</xdr:rowOff>
    </xdr:from>
    <xdr:to>
      <xdr:col>11</xdr:col>
      <xdr:colOff>1087718</xdr:colOff>
      <xdr:row>3</xdr:row>
      <xdr:rowOff>82550</xdr:rowOff>
    </xdr:to>
    <xdr:pic>
      <xdr:nvPicPr>
        <xdr:cNvPr id="3075" name="Picture 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0100" y="25400"/>
          <a:ext cx="78105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Pravdepodobnost" displayName="TabPravdepodobnost" ref="A1:A4" totalsRowShown="0" headerRowDxfId="17" dataDxfId="16">
  <autoFilter ref="A1:A4" xr:uid="{00000000-0009-0000-0100-000001000000}"/>
  <tableColumns count="1">
    <tableColumn id="1" xr3:uid="{00000000-0010-0000-0000-000001000000}" name="Pravdepodobnosť vzniku rizika / závislosti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Dopad" displayName="TabDopad" ref="C1:C4" totalsRowShown="0" headerRowDxfId="14" dataDxfId="13">
  <autoFilter ref="C1:C4" xr:uid="{00000000-0009-0000-0100-000002000000}"/>
  <tableColumns count="1">
    <tableColumn id="1" xr3:uid="{00000000-0010-0000-0100-000001000000}" name="Dopad rizika / závislosti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Kategoria" displayName="TabKategoria" ref="E1:G10" totalsRowShown="0" headerRowDxfId="11">
  <autoFilter ref="E1:G10" xr:uid="{00000000-0009-0000-0100-000003000000}"/>
  <tableColumns count="3">
    <tableColumn id="3" xr3:uid="{00000000-0010-0000-0200-000003000000}" name="Pravdepodobnosť vzniku rizika / závislosti" dataDxfId="10"/>
    <tableColumn id="4" xr3:uid="{00000000-0010-0000-0200-000004000000}" name="Dopad rizika / závislosti" dataDxfId="9"/>
    <tableColumn id="1" xr3:uid="{00000000-0010-0000-0200-000001000000}" name="Kategória rizika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rri.gov.sk/projekty/projekty-esif/operacny-program-integrovana-infrastruktura/prioritna-os-7-informacna-spolocnost/metodicke-dokumenty/hodnotiace-kriteria-op-ii/index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9"/>
  <sheetViews>
    <sheetView showGridLines="0" tabSelected="1" zoomScale="115" zoomScaleNormal="115" workbookViewId="0">
      <selection activeCell="N1" sqref="N1"/>
    </sheetView>
  </sheetViews>
  <sheetFormatPr defaultColWidth="27.42578125" defaultRowHeight="12.75" x14ac:dyDescent="0.2"/>
  <cols>
    <col min="1" max="1" width="2.5703125" style="2" customWidth="1"/>
    <col min="2" max="2" width="3.140625" style="2" bestFit="1" customWidth="1"/>
    <col min="3" max="3" width="45.5703125" style="2" bestFit="1" customWidth="1"/>
    <col min="4" max="4" width="28.85546875" style="2" customWidth="1"/>
    <col min="5" max="5" width="27" style="2" customWidth="1"/>
    <col min="6" max="6" width="28.42578125" style="2" customWidth="1"/>
    <col min="7" max="7" width="18.85546875" style="2" customWidth="1"/>
    <col min="8" max="8" width="17.7109375" style="5" customWidth="1"/>
    <col min="9" max="9" width="18" style="2" customWidth="1"/>
    <col min="10" max="10" width="19.7109375" style="2" customWidth="1"/>
    <col min="11" max="11" width="21.140625" style="2" customWidth="1"/>
    <col min="12" max="12" width="27" style="2" bestFit="1" customWidth="1"/>
    <col min="13" max="13" width="3.140625" style="2" customWidth="1"/>
    <col min="14" max="16384" width="27.42578125" style="2"/>
  </cols>
  <sheetData>
    <row r="2" spans="2:18" s="13" customFormat="1" ht="15" x14ac:dyDescent="0.2">
      <c r="B2" s="10" t="s">
        <v>58</v>
      </c>
      <c r="C2" s="11"/>
      <c r="D2" s="12"/>
      <c r="F2" s="12"/>
      <c r="G2" s="12"/>
      <c r="H2" s="12"/>
      <c r="I2" s="12"/>
      <c r="J2" s="12"/>
      <c r="K2" s="12"/>
      <c r="L2" s="12"/>
      <c r="N2" s="12"/>
      <c r="O2" s="12"/>
      <c r="P2" s="12"/>
      <c r="Q2" s="12"/>
      <c r="R2" s="12"/>
    </row>
    <row r="3" spans="2:18" s="7" customFormat="1" x14ac:dyDescent="0.2">
      <c r="B3" s="16" t="s">
        <v>0</v>
      </c>
      <c r="C3" s="2"/>
      <c r="D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</row>
    <row r="5" spans="2:18" s="1" customFormat="1" ht="76.5" x14ac:dyDescent="0.25">
      <c r="B5" s="19" t="s">
        <v>1</v>
      </c>
      <c r="C5" s="19" t="s">
        <v>20</v>
      </c>
      <c r="D5" s="19" t="s">
        <v>41</v>
      </c>
      <c r="E5" s="19" t="s">
        <v>2</v>
      </c>
      <c r="F5" s="19" t="s">
        <v>19</v>
      </c>
      <c r="G5" s="20" t="s">
        <v>18</v>
      </c>
      <c r="H5" s="19" t="s">
        <v>3</v>
      </c>
      <c r="I5" s="27" t="s">
        <v>54</v>
      </c>
      <c r="J5" s="27" t="s">
        <v>46</v>
      </c>
      <c r="K5" s="27" t="s">
        <v>55</v>
      </c>
      <c r="L5" s="19" t="s">
        <v>4</v>
      </c>
    </row>
    <row r="6" spans="2:18" ht="51" x14ac:dyDescent="0.2">
      <c r="B6" s="21">
        <v>1</v>
      </c>
      <c r="C6" s="46" t="s">
        <v>59</v>
      </c>
      <c r="D6" s="35" t="str">
        <f t="array" ref="D6">INDEX(TabKategoria[Kategória rizika],MATCH('P-01 a I-01-P2_RIZIKAaZAVIS_v2'!$I6,IF(TabKategoria[Dopad rizika / závislosti]='P-01 a I-01-P2_RIZIKAaZAVIS_v2'!$J6,TabKategoria[Pravdepodobnosť vzniku rizika / závislosti]),0))</f>
        <v>C1</v>
      </c>
      <c r="E6" s="48" t="s">
        <v>64</v>
      </c>
      <c r="F6" s="48" t="s">
        <v>65</v>
      </c>
      <c r="G6" s="49" t="s">
        <v>66</v>
      </c>
      <c r="H6" s="50" t="s">
        <v>82</v>
      </c>
      <c r="I6" s="22" t="s">
        <v>44</v>
      </c>
      <c r="J6" s="22" t="s">
        <v>45</v>
      </c>
      <c r="K6" s="51"/>
      <c r="L6" s="49" t="s">
        <v>78</v>
      </c>
    </row>
    <row r="7" spans="2:18" ht="51" x14ac:dyDescent="0.2">
      <c r="B7" s="21">
        <v>2</v>
      </c>
      <c r="C7" s="47" t="s">
        <v>60</v>
      </c>
      <c r="D7" s="35" t="str">
        <f t="array" ref="D7">INDEX(TabKategoria[Kategória rizika],MATCH('P-01 a I-01-P2_RIZIKAaZAVIS_v2'!$I7,IF(TabKategoria[Dopad rizika / závislosti]='P-01 a I-01-P2_RIZIKAaZAVIS_v2'!$J7,TabKategoria[Pravdepodobnosť vzniku rizika / závislosti]),0))</f>
        <v>B2</v>
      </c>
      <c r="E7" s="48" t="s">
        <v>67</v>
      </c>
      <c r="F7" s="48" t="s">
        <v>68</v>
      </c>
      <c r="G7" s="49" t="s">
        <v>69</v>
      </c>
      <c r="H7" s="50" t="s">
        <v>82</v>
      </c>
      <c r="I7" s="22" t="s">
        <v>43</v>
      </c>
      <c r="J7" s="22" t="s">
        <v>42</v>
      </c>
      <c r="K7" s="51"/>
      <c r="L7" s="49" t="s">
        <v>78</v>
      </c>
    </row>
    <row r="8" spans="2:18" ht="89.25" x14ac:dyDescent="0.2">
      <c r="B8" s="21">
        <v>3</v>
      </c>
      <c r="C8" s="47" t="s">
        <v>108</v>
      </c>
      <c r="D8" s="35" t="str">
        <f t="array" ref="D8">INDEX(TabKategoria[Kategória rizika],MATCH('P-01 a I-01-P2_RIZIKAaZAVIS_v2'!$I8,IF(TabKategoria[Dopad rizika / závislosti]='P-01 a I-01-P2_RIZIKAaZAVIS_v2'!$J8,TabKategoria[Pravdepodobnosť vzniku rizika / závislosti]),0))</f>
        <v>B2</v>
      </c>
      <c r="E8" s="48" t="s">
        <v>102</v>
      </c>
      <c r="F8" s="48" t="s">
        <v>103</v>
      </c>
      <c r="G8" s="49" t="s">
        <v>66</v>
      </c>
      <c r="H8" s="50" t="s">
        <v>82</v>
      </c>
      <c r="I8" s="22" t="s">
        <v>43</v>
      </c>
      <c r="J8" s="22" t="s">
        <v>42</v>
      </c>
      <c r="K8" s="51"/>
      <c r="L8" s="49" t="s">
        <v>78</v>
      </c>
    </row>
    <row r="9" spans="2:18" ht="102" x14ac:dyDescent="0.2">
      <c r="B9" s="21">
        <v>4</v>
      </c>
      <c r="C9" s="47" t="s">
        <v>107</v>
      </c>
      <c r="D9" s="35" t="str">
        <f t="array" ref="D9">INDEX(TabKategoria[Kategória rizika],MATCH('P-01 a I-01-P2_RIZIKAaZAVIS_v2'!$I9,IF(TabKategoria[Dopad rizika / závislosti]='P-01 a I-01-P2_RIZIKAaZAVIS_v2'!$J9,TabKategoria[Pravdepodobnosť vzniku rizika / závislosti]),0))</f>
        <v>B2</v>
      </c>
      <c r="E9" s="48" t="s">
        <v>104</v>
      </c>
      <c r="F9" s="48" t="s">
        <v>105</v>
      </c>
      <c r="G9" s="49" t="s">
        <v>66</v>
      </c>
      <c r="H9" s="50" t="s">
        <v>82</v>
      </c>
      <c r="I9" s="22" t="s">
        <v>43</v>
      </c>
      <c r="J9" s="22" t="s">
        <v>42</v>
      </c>
      <c r="K9" s="51"/>
      <c r="L9" s="49" t="s">
        <v>78</v>
      </c>
    </row>
    <row r="10" spans="2:18" ht="89.25" x14ac:dyDescent="0.2">
      <c r="B10" s="21">
        <v>5</v>
      </c>
      <c r="C10" s="47" t="s">
        <v>97</v>
      </c>
      <c r="D10" s="35" t="str">
        <f t="array" ref="D10">INDEX(TabKategoria[Kategória rizika],MATCH('P-01 a I-01-P2_RIZIKAaZAVIS_v2'!$I10,IF(TabKategoria[Dopad rizika / závislosti]='P-01 a I-01-P2_RIZIKAaZAVIS_v2'!$J10,TabKategoria[Pravdepodobnosť vzniku rizika / závislosti]),0))</f>
        <v>C2</v>
      </c>
      <c r="E10" s="48" t="s">
        <v>70</v>
      </c>
      <c r="F10" s="48" t="s">
        <v>71</v>
      </c>
      <c r="G10" s="49" t="s">
        <v>66</v>
      </c>
      <c r="H10" s="50" t="s">
        <v>82</v>
      </c>
      <c r="I10" s="22" t="s">
        <v>44</v>
      </c>
      <c r="J10" s="22" t="s">
        <v>42</v>
      </c>
      <c r="K10" s="51"/>
      <c r="L10" s="49" t="s">
        <v>78</v>
      </c>
    </row>
    <row r="11" spans="2:18" ht="114.75" x14ac:dyDescent="0.2">
      <c r="B11" s="21">
        <v>6</v>
      </c>
      <c r="C11" s="48" t="s">
        <v>61</v>
      </c>
      <c r="D11" s="35" t="str">
        <f t="array" ref="D11">INDEX(TabKategoria[Kategória rizika],MATCH('P-01 a I-01-P2_RIZIKAaZAVIS_v2'!$I11,IF(TabKategoria[Dopad rizika / závislosti]='P-01 a I-01-P2_RIZIKAaZAVIS_v2'!$J11,TabKategoria[Pravdepodobnosť vzniku rizika / závislosti]),0))</f>
        <v>B2</v>
      </c>
      <c r="E11" s="48" t="s">
        <v>98</v>
      </c>
      <c r="F11" s="48" t="s">
        <v>72</v>
      </c>
      <c r="G11" s="49" t="s">
        <v>66</v>
      </c>
      <c r="H11" s="50" t="s">
        <v>83</v>
      </c>
      <c r="I11" s="22" t="s">
        <v>43</v>
      </c>
      <c r="J11" s="22" t="s">
        <v>42</v>
      </c>
      <c r="K11" s="51">
        <v>2500000</v>
      </c>
      <c r="L11" s="49" t="s">
        <v>79</v>
      </c>
    </row>
    <row r="12" spans="2:18" ht="25.5" x14ac:dyDescent="0.2">
      <c r="B12" s="21">
        <v>7</v>
      </c>
      <c r="C12" s="48" t="s">
        <v>62</v>
      </c>
      <c r="D12" s="35" t="str">
        <f t="array" ref="D12">INDEX(TabKategoria[Kategória rizika],MATCH('P-01 a I-01-P2_RIZIKAaZAVIS_v2'!$I12,IF(TabKategoria[Dopad rizika / závislosti]='P-01 a I-01-P2_RIZIKAaZAVIS_v2'!$J12,TabKategoria[Pravdepodobnosť vzniku rizika / závislosti]),0))</f>
        <v>B1</v>
      </c>
      <c r="E12" s="48" t="s">
        <v>73</v>
      </c>
      <c r="F12" s="48" t="s">
        <v>74</v>
      </c>
      <c r="G12" s="49" t="s">
        <v>66</v>
      </c>
      <c r="H12" s="50" t="s">
        <v>84</v>
      </c>
      <c r="I12" s="22" t="s">
        <v>43</v>
      </c>
      <c r="J12" s="22" t="s">
        <v>45</v>
      </c>
      <c r="K12" s="51">
        <v>500000</v>
      </c>
      <c r="L12" s="49" t="s">
        <v>80</v>
      </c>
    </row>
    <row r="13" spans="2:18" ht="140.25" x14ac:dyDescent="0.2">
      <c r="B13" s="21">
        <v>8</v>
      </c>
      <c r="C13" s="48" t="s">
        <v>106</v>
      </c>
      <c r="D13" s="35" t="str">
        <f t="array" ref="D13">INDEX(TabKategoria[Kategória rizika],MATCH('P-01 a I-01-P2_RIZIKAaZAVIS_v2'!$I13,IF(TabKategoria[Dopad rizika / závislosti]='P-01 a I-01-P2_RIZIKAaZAVIS_v2'!$J13,TabKategoria[Pravdepodobnosť vzniku rizika / závislosti]),0))</f>
        <v>C2</v>
      </c>
      <c r="E13" s="48" t="s">
        <v>109</v>
      </c>
      <c r="F13" s="48" t="s">
        <v>110</v>
      </c>
      <c r="G13" s="49" t="s">
        <v>66</v>
      </c>
      <c r="H13" s="50" t="s">
        <v>84</v>
      </c>
      <c r="I13" s="22" t="s">
        <v>44</v>
      </c>
      <c r="J13" s="22" t="s">
        <v>42</v>
      </c>
      <c r="K13" s="51"/>
      <c r="L13" s="49" t="s">
        <v>78</v>
      </c>
    </row>
    <row r="14" spans="2:18" ht="47.1" customHeight="1" x14ac:dyDescent="0.2">
      <c r="B14" s="21">
        <v>9</v>
      </c>
      <c r="C14" s="48" t="s">
        <v>63</v>
      </c>
      <c r="D14" s="35" t="str">
        <f t="array" ref="D14">INDEX(TabKategoria[Kategória rizika],MATCH('P-01 a I-01-P2_RIZIKAaZAVIS_v2'!$I14,IF(TabKategoria[Dopad rizika / závislosti]='P-01 a I-01-P2_RIZIKAaZAVIS_v2'!$J14,TabKategoria[Pravdepodobnosť vzniku rizika / závislosti]),0))</f>
        <v>C1</v>
      </c>
      <c r="E14" s="48" t="s">
        <v>87</v>
      </c>
      <c r="F14" s="48" t="s">
        <v>75</v>
      </c>
      <c r="G14" s="49" t="s">
        <v>66</v>
      </c>
      <c r="H14" s="50" t="s">
        <v>84</v>
      </c>
      <c r="I14" s="22" t="s">
        <v>44</v>
      </c>
      <c r="J14" s="22" t="s">
        <v>45</v>
      </c>
      <c r="K14" s="51">
        <v>2500000</v>
      </c>
      <c r="L14" s="49" t="s">
        <v>86</v>
      </c>
    </row>
    <row r="15" spans="2:18" ht="89.25" x14ac:dyDescent="0.2">
      <c r="B15" s="21">
        <v>10</v>
      </c>
      <c r="C15" s="48" t="s">
        <v>88</v>
      </c>
      <c r="D15" s="35" t="str">
        <f t="array" ref="D15">INDEX(TabKategoria[Kategória rizika],MATCH('P-01 a I-01-P2_RIZIKAaZAVIS_v2'!$I15,IF(TabKategoria[Dopad rizika / závislosti]='P-01 a I-01-P2_RIZIKAaZAVIS_v2'!$J15,TabKategoria[Pravdepodobnosť vzniku rizika / závislosti]),0))</f>
        <v>C2</v>
      </c>
      <c r="E15" s="48" t="s">
        <v>89</v>
      </c>
      <c r="F15" s="48" t="s">
        <v>76</v>
      </c>
      <c r="G15" s="49" t="s">
        <v>66</v>
      </c>
      <c r="H15" s="50" t="s">
        <v>85</v>
      </c>
      <c r="I15" s="22" t="s">
        <v>44</v>
      </c>
      <c r="J15" s="22" t="s">
        <v>42</v>
      </c>
      <c r="K15" s="51" t="s">
        <v>99</v>
      </c>
      <c r="L15" s="49" t="s">
        <v>81</v>
      </c>
    </row>
    <row r="16" spans="2:18" ht="102" x14ac:dyDescent="0.2">
      <c r="B16" s="21">
        <v>11</v>
      </c>
      <c r="C16" s="48" t="s">
        <v>100</v>
      </c>
      <c r="D16" s="35" t="str">
        <f t="array" ref="D16">INDEX(TabKategoria[Kategória rizika],MATCH('P-01 a I-01-P2_RIZIKAaZAVIS_v2'!$I16,IF(TabKategoria[Dopad rizika / závislosti]='P-01 a I-01-P2_RIZIKAaZAVIS_v2'!$J16,TabKategoria[Pravdepodobnosť vzniku rizika / závislosti]),0))</f>
        <v>B2</v>
      </c>
      <c r="E16" s="48" t="s">
        <v>101</v>
      </c>
      <c r="F16" s="48" t="s">
        <v>77</v>
      </c>
      <c r="G16" s="49" t="s">
        <v>66</v>
      </c>
      <c r="H16" s="50" t="s">
        <v>85</v>
      </c>
      <c r="I16" s="22" t="s">
        <v>43</v>
      </c>
      <c r="J16" s="22" t="s">
        <v>42</v>
      </c>
      <c r="K16" s="51">
        <v>250000</v>
      </c>
      <c r="L16" s="49" t="s">
        <v>81</v>
      </c>
    </row>
    <row r="17" spans="2:12" ht="89.25" x14ac:dyDescent="0.2">
      <c r="B17" s="21">
        <v>12</v>
      </c>
      <c r="C17" s="48" t="s">
        <v>94</v>
      </c>
      <c r="D17" s="35" t="str">
        <f t="array" ref="D17">INDEX(TabKategoria[Kategória rizika],MATCH('P-01 a I-01-P2_RIZIKAaZAVIS_v2'!$I17,IF(TabKategoria[Dopad rizika / závislosti]='P-01 a I-01-P2_RIZIKAaZAVIS_v2'!$J17,TabKategoria[Pravdepodobnosť vzniku rizika / závislosti]),0))</f>
        <v>B2</v>
      </c>
      <c r="E17" s="48" t="s">
        <v>95</v>
      </c>
      <c r="F17" s="48" t="s">
        <v>96</v>
      </c>
      <c r="G17" s="49" t="s">
        <v>66</v>
      </c>
      <c r="H17" s="50" t="s">
        <v>85</v>
      </c>
      <c r="I17" s="22" t="s">
        <v>43</v>
      </c>
      <c r="J17" s="22" t="s">
        <v>42</v>
      </c>
      <c r="K17" s="51"/>
      <c r="L17" s="49" t="s">
        <v>78</v>
      </c>
    </row>
    <row r="18" spans="2:12" ht="76.5" x14ac:dyDescent="0.2">
      <c r="B18" s="21">
        <v>13</v>
      </c>
      <c r="C18" s="48" t="s">
        <v>90</v>
      </c>
      <c r="D18" s="35" t="str">
        <f t="array" ref="D18">INDEX(TabKategoria[Kategória rizika],MATCH('P-01 a I-01-P2_RIZIKAaZAVIS_v2'!$I18,IF(TabKategoria[Dopad rizika / závislosti]='P-01 a I-01-P2_RIZIKAaZAVIS_v2'!$J18,TabKategoria[Pravdepodobnosť vzniku rizika / závislosti]),0))</f>
        <v>B2</v>
      </c>
      <c r="E18" s="48" t="s">
        <v>92</v>
      </c>
      <c r="F18" s="48" t="s">
        <v>93</v>
      </c>
      <c r="G18" s="49" t="s">
        <v>66</v>
      </c>
      <c r="H18" s="50" t="s">
        <v>84</v>
      </c>
      <c r="I18" s="22" t="s">
        <v>43</v>
      </c>
      <c r="J18" s="22" t="s">
        <v>42</v>
      </c>
      <c r="K18" s="51">
        <v>75000</v>
      </c>
      <c r="L18" s="49" t="s">
        <v>91</v>
      </c>
    </row>
    <row r="19" spans="2:12" x14ac:dyDescent="0.2">
      <c r="G19" s="3"/>
      <c r="H19" s="4"/>
    </row>
    <row r="20" spans="2:12" s="11" customFormat="1" ht="20.100000000000001" customHeight="1" x14ac:dyDescent="0.2">
      <c r="C20" s="44" t="str">
        <f>"Podiel vysoko závažných rizík ("&amp;$C$30&amp;")"</f>
        <v>Podiel vysoko závažných rizík (A1, A2, B1)</v>
      </c>
      <c r="D20" s="45">
        <f>SUMPRODUCT(COUNTIF($D$6:$D18,{"A1";"A2";"B1"}))/COUNTA($D$6:$D18)</f>
        <v>7.6923076923076927E-2</v>
      </c>
      <c r="E20" s="2"/>
      <c r="F20" s="2"/>
      <c r="G20" s="2"/>
      <c r="H20" s="2"/>
      <c r="I20" s="2"/>
      <c r="J20" s="2"/>
      <c r="K20" s="2"/>
    </row>
    <row r="21" spans="2:12" x14ac:dyDescent="0.2">
      <c r="B21" s="9"/>
      <c r="C21" s="9"/>
      <c r="D21" s="9"/>
      <c r="E21" s="9"/>
      <c r="F21" s="9"/>
    </row>
    <row r="22" spans="2:12" x14ac:dyDescent="0.2">
      <c r="B22" s="9"/>
      <c r="C22" s="25" t="s">
        <v>17</v>
      </c>
      <c r="D22" s="66" t="str">
        <f>$J$29</f>
        <v>Dopad rizika / závislosti</v>
      </c>
      <c r="E22" s="66"/>
      <c r="F22" s="66"/>
    </row>
    <row r="23" spans="2:12" x14ac:dyDescent="0.2">
      <c r="B23" s="9"/>
      <c r="C23" s="31" t="str">
        <f>$G$29</f>
        <v>Pravdepodobnosť 
vzniku rizika / závislosti</v>
      </c>
      <c r="D23" s="18" t="s">
        <v>36</v>
      </c>
      <c r="E23" s="18" t="s">
        <v>37</v>
      </c>
      <c r="F23" s="18" t="s">
        <v>38</v>
      </c>
    </row>
    <row r="24" spans="2:12" x14ac:dyDescent="0.2">
      <c r="B24" s="9"/>
      <c r="C24" s="17" t="s">
        <v>5</v>
      </c>
      <c r="D24" s="28" t="str">
        <f>cfg!$G$2</f>
        <v>A1</v>
      </c>
      <c r="E24" s="28" t="str">
        <f>cfg!$G$3</f>
        <v>A2</v>
      </c>
      <c r="F24" s="29" t="str">
        <f>cfg!$G$4</f>
        <v>A3</v>
      </c>
    </row>
    <row r="25" spans="2:12" x14ac:dyDescent="0.2">
      <c r="B25" s="9"/>
      <c r="C25" s="17" t="s">
        <v>9</v>
      </c>
      <c r="D25" s="28" t="str">
        <f>cfg!$G$5</f>
        <v>B1</v>
      </c>
      <c r="E25" s="29" t="str">
        <f>cfg!$G$6</f>
        <v>B2</v>
      </c>
      <c r="F25" s="30" t="str">
        <f>cfg!$G$7</f>
        <v>B3</v>
      </c>
    </row>
    <row r="26" spans="2:12" x14ac:dyDescent="0.2">
      <c r="B26" s="9"/>
      <c r="C26" s="17" t="s">
        <v>13</v>
      </c>
      <c r="D26" s="29" t="str">
        <f>cfg!$G$8</f>
        <v>C1</v>
      </c>
      <c r="E26" s="30" t="str">
        <f>cfg!$G$9</f>
        <v>C2</v>
      </c>
      <c r="F26" s="30" t="str">
        <f>cfg!$G$10</f>
        <v>C3</v>
      </c>
    </row>
    <row r="27" spans="2:12" x14ac:dyDescent="0.2">
      <c r="B27" s="14"/>
      <c r="C27" s="15"/>
      <c r="D27" s="15"/>
      <c r="E27" s="15"/>
      <c r="F27" s="9"/>
    </row>
    <row r="28" spans="2:12" x14ac:dyDescent="0.2">
      <c r="B28" s="14"/>
      <c r="C28" s="8"/>
      <c r="D28" s="15"/>
      <c r="E28" s="15"/>
      <c r="F28" s="9"/>
    </row>
    <row r="29" spans="2:12" ht="15" customHeight="1" x14ac:dyDescent="0.25">
      <c r="B29" s="9"/>
      <c r="C29" s="25" t="s">
        <v>17</v>
      </c>
      <c r="D29" s="9"/>
      <c r="E29" s="9"/>
      <c r="F29" s="9"/>
      <c r="G29" s="60" t="s">
        <v>53</v>
      </c>
      <c r="H29" s="61"/>
      <c r="I29" s="62"/>
      <c r="J29" s="63" t="s">
        <v>31</v>
      </c>
      <c r="K29" s="64"/>
      <c r="L29" s="65"/>
    </row>
    <row r="30" spans="2:12" ht="14.25" customHeight="1" x14ac:dyDescent="0.2">
      <c r="B30" s="9"/>
      <c r="C30" s="28" t="str">
        <f>CONCATENATE($D$24,", ",$E$24,", ",$D$25)</f>
        <v>A1, A2, B1</v>
      </c>
      <c r="D30" s="68" t="s">
        <v>32</v>
      </c>
      <c r="E30" s="69"/>
      <c r="F30" s="9"/>
      <c r="G30" s="32" t="s">
        <v>47</v>
      </c>
      <c r="H30" s="56" t="s">
        <v>23</v>
      </c>
      <c r="I30" s="57"/>
      <c r="J30" s="32" t="s">
        <v>48</v>
      </c>
      <c r="K30" s="56" t="s">
        <v>33</v>
      </c>
      <c r="L30" s="57"/>
    </row>
    <row r="31" spans="2:12" ht="14.25" customHeight="1" x14ac:dyDescent="0.2">
      <c r="B31" s="9"/>
      <c r="C31" s="29" t="str">
        <f>CONCATENATE($F$24,", ",$E$25,", ",$D$26)</f>
        <v>A3, B2, C1</v>
      </c>
      <c r="D31" s="68" t="s">
        <v>28</v>
      </c>
      <c r="E31" s="69"/>
      <c r="F31" s="9"/>
      <c r="G31" s="33" t="s">
        <v>49</v>
      </c>
      <c r="H31" s="56" t="s">
        <v>24</v>
      </c>
      <c r="I31" s="57"/>
      <c r="J31" s="33" t="s">
        <v>50</v>
      </c>
      <c r="K31" s="56" t="s">
        <v>21</v>
      </c>
      <c r="L31" s="57"/>
    </row>
    <row r="32" spans="2:12" ht="14.25" customHeight="1" x14ac:dyDescent="0.2">
      <c r="B32" s="9"/>
      <c r="C32" s="30" t="str">
        <f>CONCATENATE($F$25,", ",$E$26,", ",$F$26)</f>
        <v>B3, C2, C3</v>
      </c>
      <c r="D32" s="68" t="s">
        <v>29</v>
      </c>
      <c r="E32" s="69"/>
      <c r="F32" s="9"/>
      <c r="G32" s="34" t="s">
        <v>51</v>
      </c>
      <c r="H32" s="56" t="s">
        <v>25</v>
      </c>
      <c r="I32" s="57"/>
      <c r="J32" s="34" t="s">
        <v>52</v>
      </c>
      <c r="K32" s="56" t="s">
        <v>34</v>
      </c>
      <c r="L32" s="57"/>
    </row>
    <row r="33" spans="2:12" ht="33.75" customHeight="1" thickBot="1" x14ac:dyDescent="0.3">
      <c r="B33" s="9"/>
      <c r="C33" s="9"/>
      <c r="D33" s="9"/>
      <c r="E33" s="23"/>
      <c r="F33" s="9"/>
      <c r="G33" s="24"/>
      <c r="H33" s="67"/>
      <c r="I33" s="55"/>
    </row>
    <row r="34" spans="2:12" ht="15" customHeight="1" x14ac:dyDescent="0.25">
      <c r="C34" s="58" t="s">
        <v>30</v>
      </c>
      <c r="D34" s="59"/>
      <c r="E34" s="41"/>
      <c r="F34" s="41"/>
      <c r="G34" s="41"/>
      <c r="H34" s="42"/>
      <c r="I34" s="41"/>
      <c r="J34" s="41"/>
      <c r="K34" s="41"/>
      <c r="L34" s="41"/>
    </row>
    <row r="35" spans="2:12" x14ac:dyDescent="0.2">
      <c r="C35" s="37"/>
      <c r="D35" s="37"/>
      <c r="E35" s="37"/>
      <c r="F35" s="37"/>
      <c r="G35" s="37"/>
      <c r="H35" s="43"/>
      <c r="I35" s="37"/>
      <c r="J35" s="37"/>
      <c r="K35" s="37"/>
      <c r="L35" s="37"/>
    </row>
    <row r="36" spans="2:12" ht="16.5" customHeight="1" x14ac:dyDescent="0.25">
      <c r="C36" s="54" t="s">
        <v>27</v>
      </c>
      <c r="D36" s="55"/>
      <c r="E36" s="55"/>
      <c r="F36" s="55"/>
      <c r="G36" s="55"/>
      <c r="H36" s="55"/>
      <c r="I36" s="55"/>
      <c r="J36" s="55"/>
      <c r="K36" s="55"/>
      <c r="L36" s="55"/>
    </row>
    <row r="37" spans="2:12" ht="15" customHeight="1" x14ac:dyDescent="0.25">
      <c r="C37" s="53" t="s">
        <v>26</v>
      </c>
      <c r="D37" s="53"/>
      <c r="E37" s="53"/>
      <c r="F37" s="53"/>
      <c r="G37" s="53"/>
      <c r="H37" s="53"/>
      <c r="I37" s="53"/>
      <c r="J37" s="53"/>
      <c r="K37" s="53"/>
      <c r="L37" s="53"/>
    </row>
    <row r="38" spans="2:12" ht="21.75" customHeight="1" x14ac:dyDescent="0.2">
      <c r="C38" s="26" t="s">
        <v>22</v>
      </c>
      <c r="D38" s="37"/>
      <c r="E38" s="37"/>
      <c r="F38" s="37"/>
      <c r="G38" s="37"/>
      <c r="H38" s="43"/>
      <c r="I38" s="37"/>
      <c r="J38" s="37"/>
      <c r="K38" s="37"/>
      <c r="L38" s="37"/>
    </row>
    <row r="39" spans="2:12" ht="14.25" customHeight="1" x14ac:dyDescent="0.2">
      <c r="C39" s="52" t="s">
        <v>35</v>
      </c>
      <c r="D39" s="52"/>
      <c r="E39" s="52"/>
      <c r="F39" s="52"/>
      <c r="G39" s="52"/>
      <c r="H39" s="52"/>
      <c r="I39" s="52"/>
      <c r="J39" s="52"/>
      <c r="K39" s="52"/>
      <c r="L39" s="52"/>
    </row>
  </sheetData>
  <mergeCells count="17">
    <mergeCell ref="G29:I29"/>
    <mergeCell ref="J29:L29"/>
    <mergeCell ref="D22:F22"/>
    <mergeCell ref="H33:I33"/>
    <mergeCell ref="H30:I30"/>
    <mergeCell ref="H31:I31"/>
    <mergeCell ref="H32:I32"/>
    <mergeCell ref="D31:E31"/>
    <mergeCell ref="D30:E30"/>
    <mergeCell ref="D32:E32"/>
    <mergeCell ref="C39:L39"/>
    <mergeCell ref="C37:L37"/>
    <mergeCell ref="C36:L36"/>
    <mergeCell ref="K30:L30"/>
    <mergeCell ref="K31:L31"/>
    <mergeCell ref="K32:L32"/>
    <mergeCell ref="C34:D34"/>
  </mergeCells>
  <phoneticPr fontId="11" type="noConversion"/>
  <conditionalFormatting sqref="D6:D18">
    <cfRule type="expression" dxfId="7" priority="77" stopIfTrue="1">
      <formula>OR($D6="B3",$D6="C2",$D6="C3")</formula>
    </cfRule>
    <cfRule type="expression" dxfId="6" priority="78" stopIfTrue="1">
      <formula>OR($D6="A3",$D6="B2",$D6="C1")</formula>
    </cfRule>
    <cfRule type="expression" dxfId="5" priority="79" stopIfTrue="1">
      <formula>OR($D6="A1",$D6="A2",$D6="B1")</formula>
    </cfRule>
  </conditionalFormatting>
  <conditionalFormatting sqref="I6:I18">
    <cfRule type="containsText" dxfId="4" priority="92" stopIfTrue="1" operator="containsText" text="S">
      <formula>NOT(ISERROR(SEARCH("S",I6)))</formula>
    </cfRule>
    <cfRule type="containsText" dxfId="3" priority="93" stopIfTrue="1" operator="containsText" text="V">
      <formula>NOT(ISERROR(SEARCH("V",I6)))</formula>
    </cfRule>
  </conditionalFormatting>
  <conditionalFormatting sqref="I6:J18">
    <cfRule type="containsText" dxfId="2" priority="82" stopIfTrue="1" operator="containsText" text="N">
      <formula>NOT(ISERROR(SEARCH("N",I6)))</formula>
    </cfRule>
  </conditionalFormatting>
  <conditionalFormatting sqref="J6:J18">
    <cfRule type="containsText" dxfId="1" priority="89" stopIfTrue="1" operator="containsText" text="V">
      <formula>NOT(ISERROR(SEARCH("V",J6)))</formula>
    </cfRule>
    <cfRule type="containsText" dxfId="0" priority="90" stopIfTrue="1" operator="containsText" text="F">
      <formula>NOT(ISERROR(SEARCH("F",J6)))</formula>
    </cfRule>
  </conditionalFormatting>
  <hyperlinks>
    <hyperlink ref="C37" r:id="rId1" xr:uid="{00000000-0004-0000-0000-000000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cfg!$A$2:$A$4</xm:f>
          </x14:formula1>
          <xm:sqref>I6:I18</xm:sqref>
        </x14:dataValidation>
        <x14:dataValidation type="list" allowBlank="1" showInputMessage="1" showErrorMessage="1" xr:uid="{00000000-0002-0000-0000-000001000000}">
          <x14:formula1>
            <xm:f>cfg!$C$2:$C$4</xm:f>
          </x14:formula1>
          <xm:sqref>J6:J18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/>
  </sheetViews>
  <sheetFormatPr defaultRowHeight="15" x14ac:dyDescent="0.25"/>
  <cols>
    <col min="1" max="1" width="24.7109375" customWidth="1"/>
    <col min="2" max="2" width="4.7109375" customWidth="1"/>
    <col min="3" max="3" width="18.7109375" customWidth="1"/>
    <col min="4" max="4" width="4.7109375" customWidth="1"/>
    <col min="5" max="5" width="24.7109375" customWidth="1"/>
    <col min="6" max="6" width="18.7109375" customWidth="1"/>
    <col min="7" max="7" width="9.7109375" customWidth="1"/>
  </cols>
  <sheetData>
    <row r="1" spans="1:7" s="39" customFormat="1" ht="30" x14ac:dyDescent="0.25">
      <c r="A1" s="36" t="s">
        <v>56</v>
      </c>
      <c r="B1" s="38"/>
      <c r="C1" s="36" t="s">
        <v>40</v>
      </c>
      <c r="D1" s="38"/>
      <c r="E1" s="36" t="s">
        <v>57</v>
      </c>
      <c r="F1" s="36" t="s">
        <v>40</v>
      </c>
      <c r="G1" s="36" t="s">
        <v>39</v>
      </c>
    </row>
    <row r="2" spans="1:7" x14ac:dyDescent="0.25">
      <c r="A2" s="40" t="s">
        <v>42</v>
      </c>
      <c r="C2" s="40" t="s">
        <v>45</v>
      </c>
      <c r="E2" s="40" t="str">
        <f>$A$2</f>
        <v>V</v>
      </c>
      <c r="F2" s="40" t="str">
        <f>$C$2</f>
        <v>F</v>
      </c>
      <c r="G2" s="40" t="s">
        <v>6</v>
      </c>
    </row>
    <row r="3" spans="1:7" x14ac:dyDescent="0.25">
      <c r="A3" s="40" t="s">
        <v>43</v>
      </c>
      <c r="C3" s="40" t="s">
        <v>42</v>
      </c>
      <c r="E3" s="40" t="str">
        <f>$A$2</f>
        <v>V</v>
      </c>
      <c r="F3" s="40" t="str">
        <f>$C$3</f>
        <v>V</v>
      </c>
      <c r="G3" s="40" t="s">
        <v>7</v>
      </c>
    </row>
    <row r="4" spans="1:7" x14ac:dyDescent="0.25">
      <c r="A4" s="40" t="s">
        <v>44</v>
      </c>
      <c r="C4" s="40" t="s">
        <v>44</v>
      </c>
      <c r="E4" s="40" t="str">
        <f>$A$2</f>
        <v>V</v>
      </c>
      <c r="F4" s="40" t="str">
        <f>$C$4</f>
        <v>N</v>
      </c>
      <c r="G4" s="40" t="s">
        <v>8</v>
      </c>
    </row>
    <row r="5" spans="1:7" x14ac:dyDescent="0.25">
      <c r="E5" s="40" t="str">
        <f>$A$3</f>
        <v>S</v>
      </c>
      <c r="F5" s="40" t="str">
        <f>$C$2</f>
        <v>F</v>
      </c>
      <c r="G5" s="40" t="s">
        <v>10</v>
      </c>
    </row>
    <row r="6" spans="1:7" x14ac:dyDescent="0.25">
      <c r="E6" s="40" t="str">
        <f>$A$3</f>
        <v>S</v>
      </c>
      <c r="F6" s="40" t="str">
        <f>$C$3</f>
        <v>V</v>
      </c>
      <c r="G6" s="40" t="s">
        <v>11</v>
      </c>
    </row>
    <row r="7" spans="1:7" x14ac:dyDescent="0.25">
      <c r="E7" s="40" t="str">
        <f>$A$3</f>
        <v>S</v>
      </c>
      <c r="F7" s="40" t="str">
        <f>$C$4</f>
        <v>N</v>
      </c>
      <c r="G7" s="40" t="s">
        <v>12</v>
      </c>
    </row>
    <row r="8" spans="1:7" x14ac:dyDescent="0.25">
      <c r="E8" s="40" t="str">
        <f>$A$4</f>
        <v>N</v>
      </c>
      <c r="F8" s="40" t="str">
        <f>$C$2</f>
        <v>F</v>
      </c>
      <c r="G8" s="40" t="s">
        <v>14</v>
      </c>
    </row>
    <row r="9" spans="1:7" x14ac:dyDescent="0.25">
      <c r="E9" s="40" t="str">
        <f>$A$4</f>
        <v>N</v>
      </c>
      <c r="F9" s="40" t="str">
        <f>$C$3</f>
        <v>V</v>
      </c>
      <c r="G9" s="40" t="s">
        <v>15</v>
      </c>
    </row>
    <row r="10" spans="1:7" x14ac:dyDescent="0.25">
      <c r="E10" s="40" t="str">
        <f>$A$4</f>
        <v>N</v>
      </c>
      <c r="F10" s="40" t="str">
        <f>$C$4</f>
        <v>N</v>
      </c>
      <c r="G10" s="40" t="s">
        <v>16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P-01 a I-01-P2_RIZIKAaZAVIS_v2</vt:lpstr>
      <vt:lpstr>cfg</vt:lpstr>
      <vt:lpstr>'P-01 a I-01-P2_RIZIKAaZAVIS_v2'!Print_Area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2025-01-03T11:54:35Z</dcterms:modified>
  <cp:category/>
</cp:coreProperties>
</file>